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heckCompatibility="1" defaultThemeVersion="124226"/>
  <xr:revisionPtr revIDLastSave="0" documentId="13_ncr:1_{F05B5383-DD56-461F-81D8-936277E37137}" xr6:coauthVersionLast="47" xr6:coauthVersionMax="47" xr10:uidLastSave="{00000000-0000-0000-0000-000000000000}"/>
  <bookViews>
    <workbookView xWindow="-14670" yWindow="45" windowWidth="19095" windowHeight="15585" tabRatio="714" activeTab="1" xr2:uid="{00000000-000D-0000-FFFF-FFFF00000000}"/>
  </bookViews>
  <sheets>
    <sheet name="Basics" sheetId="14" r:id="rId1"/>
    <sheet name="Ch1 Qns 1-7" sheetId="7" r:id="rId2"/>
    <sheet name="Qn 8 A B" sheetId="9" r:id="rId3"/>
    <sheet name="Qn 9" sheetId="8" r:id="rId4"/>
    <sheet name="Qn 10-14" sheetId="12" r:id="rId5"/>
    <sheet name="Qn 15" sheetId="11" r:id="rId6"/>
    <sheet name="Qn 16" sheetId="10" r:id="rId7"/>
    <sheet name="Qn 18+" sheetId="1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4" l="1"/>
  <c r="C5" i="14"/>
  <c r="D12" i="14" s="1"/>
  <c r="D4" i="14" l="1"/>
  <c r="D7" i="14" s="1"/>
  <c r="M4" i="14" l="1"/>
  <c r="M7" i="14" s="1"/>
  <c r="S4" i="14" l="1"/>
  <c r="S7" i="14" s="1"/>
  <c r="B7" i="14" s="1"/>
  <c r="B12" i="14" s="1"/>
  <c r="N12" i="14" l="1"/>
  <c r="E12" i="14"/>
</calcChain>
</file>

<file path=xl/sharedStrings.xml><?xml version="1.0" encoding="utf-8"?>
<sst xmlns="http://schemas.openxmlformats.org/spreadsheetml/2006/main" count="152" uniqueCount="107">
  <si>
    <t>m</t>
  </si>
  <si>
    <t>d</t>
  </si>
  <si>
    <t>s</t>
  </si>
  <si>
    <t>Question 2</t>
  </si>
  <si>
    <t>x</t>
  </si>
  <si>
    <t>y</t>
  </si>
  <si>
    <t>z</t>
  </si>
  <si>
    <t>Question 9</t>
  </si>
  <si>
    <t>A</t>
  </si>
  <si>
    <t>B</t>
  </si>
  <si>
    <t>C</t>
  </si>
  <si>
    <t>Point</t>
  </si>
  <si>
    <t>FL</t>
  </si>
  <si>
    <t>FR</t>
  </si>
  <si>
    <t>Mean</t>
  </si>
  <si>
    <t>Red mean</t>
  </si>
  <si>
    <t>Grand mean</t>
  </si>
  <si>
    <t>Obs</t>
  </si>
  <si>
    <t>dir</t>
  </si>
  <si>
    <t>Q</t>
  </si>
  <si>
    <t>R</t>
  </si>
  <si>
    <t>S</t>
  </si>
  <si>
    <t>T</t>
  </si>
  <si>
    <t>Q15</t>
  </si>
  <si>
    <t>BS</t>
  </si>
  <si>
    <t>IS</t>
  </si>
  <si>
    <t>FS</t>
  </si>
  <si>
    <t>HoC</t>
  </si>
  <si>
    <t>RL</t>
  </si>
  <si>
    <t>Remarks</t>
  </si>
  <si>
    <t>Rise / Fall</t>
  </si>
  <si>
    <t>BM</t>
  </si>
  <si>
    <t>CP1</t>
  </si>
  <si>
    <t>K</t>
  </si>
  <si>
    <t>L</t>
  </si>
  <si>
    <t>M</t>
  </si>
  <si>
    <t>N</t>
  </si>
  <si>
    <t>BM  RL45.568</t>
  </si>
  <si>
    <t>Q16</t>
  </si>
  <si>
    <t>Data:</t>
  </si>
  <si>
    <r>
      <t>Z</t>
    </r>
    <r>
      <rPr>
        <vertAlign val="subscript"/>
        <sz val="10"/>
        <color theme="1"/>
        <rFont val="Arial"/>
        <family val="2"/>
      </rPr>
      <t>T</t>
    </r>
    <r>
      <rPr>
        <sz val="10"/>
        <color theme="1"/>
        <rFont val="Arial"/>
        <family val="2"/>
      </rPr>
      <t xml:space="preserve"> = 61°20'30"</t>
    </r>
  </si>
  <si>
    <r>
      <t>Z</t>
    </r>
    <r>
      <rPr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= 71°40'25"</t>
    </r>
  </si>
  <si>
    <r>
      <t>Q7</t>
    </r>
    <r>
      <rPr>
        <sz val="10"/>
        <color theme="1"/>
        <rFont val="Arial"/>
        <family val="2"/>
      </rPr>
      <t>.  To determine the width of a river, zenith angles (Z</t>
    </r>
    <r>
      <rPr>
        <vertAlign val="subscript"/>
        <sz val="10"/>
        <color theme="1"/>
        <rFont val="Arial"/>
        <family val="2"/>
      </rPr>
      <t>T</t>
    </r>
    <r>
      <rPr>
        <sz val="10"/>
        <color theme="1"/>
        <rFont val="Arial"/>
        <family val="2"/>
      </rPr>
      <t xml:space="preserve"> and Z</t>
    </r>
    <r>
      <rPr>
        <vertAlign val="sub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) were measured from the point A on one side of a river, to the top and base of a tower on the other side of the river.  Calculate the width of the river (W).  Check your solution. Data: </t>
    </r>
  </si>
  <si>
    <t>Height of tower TB = 47.30 m</t>
  </si>
  <si>
    <r>
      <t>Q6</t>
    </r>
    <r>
      <rPr>
        <sz val="10"/>
        <color theme="1"/>
        <rFont val="Arial"/>
        <family val="2"/>
      </rPr>
      <t xml:space="preserve">.  Solve for side a in the triangle that has:  </t>
    </r>
  </si>
  <si>
    <t>A = 5"</t>
  </si>
  <si>
    <t>b = 23.456</t>
  </si>
  <si>
    <t>c = 19.234</t>
  </si>
  <si>
    <t>Station</t>
  </si>
  <si>
    <t>Eastings(m)</t>
  </si>
  <si>
    <t>Northings(m)</t>
  </si>
  <si>
    <t>Height(m)</t>
  </si>
  <si>
    <t>P     </t>
  </si>
  <si>
    <t>Q     </t>
  </si>
  <si>
    <t>Easting    </t>
  </si>
  <si>
    <t>Northing  </t>
  </si>
  <si>
    <t>Height</t>
  </si>
  <si>
    <t>  A  </t>
  </si>
  <si>
    <t>  B  </t>
  </si>
  <si>
    <t>Textbook Ch 1 Question 1</t>
  </si>
  <si>
    <t>Text book Q 8A and 8B</t>
  </si>
  <si>
    <t>D</t>
  </si>
  <si>
    <t>Q4</t>
  </si>
  <si>
    <t>Q5</t>
  </si>
  <si>
    <r>
      <t>Q8A</t>
    </r>
    <r>
      <rPr>
        <sz val="10"/>
        <color theme="1"/>
        <rFont val="Arial"/>
        <family val="2"/>
      </rPr>
      <t xml:space="preserve">.  </t>
    </r>
    <r>
      <rPr>
        <i/>
        <sz val="10"/>
        <color theme="1"/>
        <rFont val="Arial"/>
        <family val="2"/>
      </rPr>
      <t>Braced Quadrilateral.</t>
    </r>
    <r>
      <rPr>
        <sz val="10"/>
        <color theme="1"/>
        <rFont val="Arial"/>
        <family val="2"/>
      </rPr>
      <t xml:space="preserve">  Four of the angles in a braced quadrilateral were measured and the distance BC was calculated from coordinates.  Calculate the distance AD to the nearest cm.    </t>
    </r>
  </si>
  <si>
    <r>
      <t>Q8B</t>
    </r>
    <r>
      <rPr>
        <sz val="10"/>
        <color theme="1"/>
        <rFont val="Arial"/>
        <family val="2"/>
      </rPr>
      <t>.  (challenging) The Hansen Problem</t>
    </r>
    <r>
      <rPr>
        <i/>
        <sz val="10"/>
        <color theme="1"/>
        <rFont val="Arial"/>
        <family val="2"/>
      </rPr>
      <t>.</t>
    </r>
    <r>
      <rPr>
        <sz val="10"/>
        <color theme="1"/>
        <rFont val="Arial"/>
        <family val="2"/>
      </rPr>
      <t xml:space="preserve">  Four of the angles in a braced quadrilateral were measured and the distance DC was calculated from coordinates.  Calculate the other distances.    </t>
    </r>
  </si>
  <si>
    <t xml:space="preserve">BC =  m   </t>
  </si>
  <si>
    <r>
      <t>a</t>
    </r>
    <r>
      <rPr>
        <sz val="10"/>
        <color theme="1"/>
        <rFont val="Arial"/>
        <family val="2"/>
      </rPr>
      <t xml:space="preserve"> = </t>
    </r>
  </si>
  <si>
    <r>
      <t>b</t>
    </r>
    <r>
      <rPr>
        <sz val="10"/>
        <color theme="1"/>
        <rFont val="Arial"/>
        <family val="2"/>
      </rPr>
      <t xml:space="preserve"> = </t>
    </r>
  </si>
  <si>
    <r>
      <t>γ</t>
    </r>
    <r>
      <rPr>
        <sz val="10"/>
        <color theme="1"/>
        <rFont val="Symbol"/>
        <family val="1"/>
        <charset val="2"/>
      </rPr>
      <t xml:space="preserve"> </t>
    </r>
    <r>
      <rPr>
        <sz val="10"/>
        <color theme="1"/>
        <rFont val="Arial"/>
        <family val="2"/>
      </rPr>
      <t xml:space="preserve">= </t>
    </r>
  </si>
  <si>
    <r>
      <t>d</t>
    </r>
    <r>
      <rPr>
        <sz val="10"/>
        <color theme="1"/>
        <rFont val="Arial"/>
        <family val="2"/>
      </rPr>
      <t xml:space="preserve"> = </t>
    </r>
  </si>
  <si>
    <t xml:space="preserve">DC =  m   </t>
  </si>
  <si>
    <r>
      <t>b</t>
    </r>
    <r>
      <rPr>
        <sz val="10"/>
        <color theme="1"/>
        <rFont val="Arial"/>
        <family val="2"/>
      </rPr>
      <t xml:space="preserve"> =</t>
    </r>
  </si>
  <si>
    <t>γ =</t>
  </si>
  <si>
    <t>Q10</t>
  </si>
  <si>
    <t>OA</t>
  </si>
  <si>
    <t>AOB</t>
  </si>
  <si>
    <t>OB</t>
  </si>
  <si>
    <t>O</t>
  </si>
  <si>
    <t>Q11</t>
  </si>
  <si>
    <t xml:space="preserve">Bearing BA = </t>
  </si>
  <si>
    <t>Distance AB =  m</t>
  </si>
  <si>
    <t>Angle BAC =</t>
  </si>
  <si>
    <t>Distance AC =  m</t>
  </si>
  <si>
    <t>Q12</t>
  </si>
  <si>
    <t>Q13</t>
  </si>
  <si>
    <t>Q14</t>
  </si>
  <si>
    <t>Q18</t>
  </si>
  <si>
    <t>ΔE</t>
  </si>
  <si>
    <t>=</t>
  </si>
  <si>
    <t>mm</t>
  </si>
  <si>
    <t>and</t>
  </si>
  <si>
    <t>ΔN</t>
  </si>
  <si>
    <t>Q20</t>
  </si>
  <si>
    <t>Q21</t>
  </si>
  <si>
    <t>deg</t>
  </si>
  <si>
    <t>min</t>
  </si>
  <si>
    <t>sec</t>
  </si>
  <si>
    <t>The above calcs are examples of basic 2D joins and radiations</t>
  </si>
  <si>
    <t>Radiation 1 to 2:</t>
  </si>
  <si>
    <t>←</t>
  </si>
  <si>
    <t>D M S to D.D</t>
  </si>
  <si>
    <t>Distance 12</t>
  </si>
  <si>
    <t>→</t>
  </si>
  <si>
    <t>Bearing 12</t>
  </si>
  <si>
    <t>point 2</t>
  </si>
  <si>
    <t>point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</si>
</sst>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"/>
    <numFmt numFmtId="165" formatCode="0.0"/>
    <numFmt numFmtId="166" formatCode="00.00"/>
    <numFmt numFmtId="167" formatCode="0.000000"/>
    <numFmt numFmtId="168" formatCode="d\,m\,s"/>
    <numFmt numFmtId="169" formatCode="00"/>
    <numFmt numFmtId="170" formatCode="0.0000"/>
    <numFmt numFmtId="171" formatCode="00.0"/>
    <numFmt numFmtId="172" formatCode="00.0&quot;''&quot;"/>
    <numFmt numFmtId="173" formatCode="00&quot;'&quot;"/>
    <numFmt numFmtId="174" formatCode="0&quot;°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  <family val="2"/>
    </font>
    <font>
      <sz val="11"/>
      <name val="Calibri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56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</font>
    <font>
      <vertAlign val="subscript"/>
      <sz val="10"/>
      <color theme="1"/>
      <name val="Arial"/>
      <family val="2"/>
    </font>
    <font>
      <sz val="11"/>
      <color rgb="FF231F20"/>
      <name val="Calibri"/>
      <family val="2"/>
      <scheme val="minor"/>
    </font>
    <font>
      <b/>
      <sz val="11"/>
      <color rgb="FF231F20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168" fontId="0" fillId="0" borderId="0" xfId="0" applyNumberFormat="1"/>
    <xf numFmtId="167" fontId="0" fillId="0" borderId="0" xfId="0" applyNumberFormat="1"/>
    <xf numFmtId="0" fontId="3" fillId="0" borderId="0" xfId="1" applyFont="1" applyAlignment="1" applyProtection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9" fontId="4" fillId="0" borderId="0" xfId="0" applyNumberFormat="1" applyFont="1"/>
    <xf numFmtId="169" fontId="4" fillId="0" borderId="1" xfId="0" applyNumberFormat="1" applyFont="1" applyBorder="1"/>
    <xf numFmtId="2" fontId="4" fillId="0" borderId="0" xfId="0" applyNumberFormat="1" applyFont="1"/>
    <xf numFmtId="0" fontId="5" fillId="0" borderId="0" xfId="0" applyFont="1"/>
    <xf numFmtId="169" fontId="5" fillId="0" borderId="0" xfId="0" applyNumberFormat="1" applyFont="1"/>
    <xf numFmtId="169" fontId="5" fillId="0" borderId="1" xfId="0" applyNumberFormat="1" applyFont="1" applyBorder="1"/>
    <xf numFmtId="2" fontId="5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0" xfId="0" applyFont="1"/>
    <xf numFmtId="0" fontId="4" fillId="0" borderId="2" xfId="0" applyFont="1" applyBorder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4" fillId="0" borderId="0" xfId="0" applyNumberFormat="1" applyFont="1"/>
    <xf numFmtId="0" fontId="4" fillId="0" borderId="2" xfId="0" applyFont="1" applyBorder="1"/>
    <xf numFmtId="0" fontId="4" fillId="0" borderId="3" xfId="0" applyFont="1" applyBorder="1"/>
    <xf numFmtId="164" fontId="6" fillId="0" borderId="2" xfId="0" applyNumberFormat="1" applyFont="1" applyBorder="1"/>
    <xf numFmtId="0" fontId="6" fillId="0" borderId="2" xfId="0" applyFont="1" applyBorder="1"/>
    <xf numFmtId="0" fontId="6" fillId="0" borderId="1" xfId="0" applyFont="1" applyBorder="1"/>
    <xf numFmtId="1" fontId="8" fillId="0" borderId="0" xfId="0" applyNumberFormat="1" applyFont="1" applyAlignment="1">
      <alignment horizontal="center"/>
    </xf>
    <xf numFmtId="166" fontId="8" fillId="0" borderId="0" xfId="0" applyNumberFormat="1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8" fillId="0" borderId="0" xfId="0" applyFont="1" applyAlignment="1">
      <alignment horizontal="right"/>
    </xf>
    <xf numFmtId="1" fontId="0" fillId="0" borderId="0" xfId="0" applyNumberFormat="1"/>
    <xf numFmtId="2" fontId="0" fillId="0" borderId="0" xfId="0" applyNumberFormat="1"/>
    <xf numFmtId="169" fontId="0" fillId="0" borderId="0" xfId="0" applyNumberForma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left"/>
    </xf>
    <xf numFmtId="0" fontId="1" fillId="0" borderId="0" xfId="4" applyFont="1"/>
    <xf numFmtId="0" fontId="1" fillId="0" borderId="0" xfId="4" applyFont="1" applyAlignment="1">
      <alignment horizontal="center"/>
    </xf>
    <xf numFmtId="164" fontId="1" fillId="0" borderId="0" xfId="4" applyNumberFormat="1" applyFont="1"/>
    <xf numFmtId="0" fontId="1" fillId="0" borderId="4" xfId="4" applyFont="1" applyBorder="1" applyAlignment="1">
      <alignment horizontal="center"/>
    </xf>
    <xf numFmtId="164" fontId="1" fillId="0" borderId="0" xfId="4" applyNumberFormat="1" applyFont="1" applyAlignment="1">
      <alignment horizontal="right"/>
    </xf>
    <xf numFmtId="165" fontId="1" fillId="0" borderId="0" xfId="4" applyNumberFormat="1" applyFont="1"/>
    <xf numFmtId="1" fontId="1" fillId="0" borderId="0" xfId="4" applyNumberFormat="1" applyFont="1"/>
    <xf numFmtId="164" fontId="18" fillId="0" borderId="0" xfId="4" applyNumberFormat="1" applyFont="1" applyAlignment="1">
      <alignment horizontal="right"/>
    </xf>
    <xf numFmtId="164" fontId="18" fillId="0" borderId="0" xfId="4" applyNumberFormat="1" applyFont="1"/>
    <xf numFmtId="2" fontId="1" fillId="0" borderId="0" xfId="4" applyNumberFormat="1" applyFont="1"/>
    <xf numFmtId="170" fontId="1" fillId="0" borderId="0" xfId="4" applyNumberFormat="1" applyFont="1"/>
    <xf numFmtId="0" fontId="1" fillId="0" borderId="0" xfId="4" applyFont="1" applyAlignment="1">
      <alignment horizontal="right"/>
    </xf>
    <xf numFmtId="164" fontId="1" fillId="0" borderId="0" xfId="4" applyNumberFormat="1" applyFont="1" applyAlignment="1">
      <alignment horizontal="center"/>
    </xf>
    <xf numFmtId="169" fontId="1" fillId="0" borderId="0" xfId="4" applyNumberFormat="1" applyFont="1" applyAlignment="1">
      <alignment horizontal="center"/>
    </xf>
    <xf numFmtId="165" fontId="1" fillId="0" borderId="0" xfId="4" applyNumberFormat="1" applyFont="1" applyAlignment="1">
      <alignment horizontal="center"/>
    </xf>
    <xf numFmtId="0" fontId="1" fillId="0" borderId="0" xfId="4" applyFont="1" applyAlignment="1">
      <alignment horizontal="left"/>
    </xf>
    <xf numFmtId="170" fontId="1" fillId="0" borderId="0" xfId="4" applyNumberFormat="1" applyFont="1" applyAlignment="1">
      <alignment horizontal="center"/>
    </xf>
    <xf numFmtId="169" fontId="1" fillId="0" borderId="0" xfId="4" applyNumberFormat="1" applyFont="1"/>
    <xf numFmtId="169" fontId="1" fillId="0" borderId="0" xfId="4" applyNumberFormat="1" applyFont="1" applyAlignment="1">
      <alignment horizontal="right"/>
    </xf>
    <xf numFmtId="0" fontId="18" fillId="0" borderId="0" xfId="4" applyFont="1"/>
    <xf numFmtId="171" fontId="1" fillId="0" borderId="0" xfId="4" applyNumberFormat="1" applyFont="1" applyAlignment="1">
      <alignment horizontal="center"/>
    </xf>
    <xf numFmtId="165" fontId="18" fillId="0" borderId="0" xfId="4" applyNumberFormat="1" applyFont="1" applyAlignment="1">
      <alignment horizontal="center"/>
    </xf>
    <xf numFmtId="0" fontId="18" fillId="0" borderId="0" xfId="4" applyFont="1" applyAlignment="1">
      <alignment horizontal="center"/>
    </xf>
    <xf numFmtId="0" fontId="18" fillId="0" borderId="0" xfId="4" quotePrefix="1" applyFont="1" applyAlignment="1">
      <alignment horizontal="center"/>
    </xf>
    <xf numFmtId="0" fontId="18" fillId="0" borderId="0" xfId="4" applyFont="1" applyAlignment="1">
      <alignment horizontal="left"/>
    </xf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 vertical="top"/>
    </xf>
    <xf numFmtId="0" fontId="1" fillId="0" borderId="0" xfId="4" applyFont="1" applyAlignment="1">
      <alignment horizontal="center" vertical="top"/>
    </xf>
    <xf numFmtId="172" fontId="1" fillId="0" borderId="0" xfId="4" applyNumberFormat="1" applyFont="1"/>
    <xf numFmtId="173" fontId="1" fillId="0" borderId="0" xfId="4" applyNumberFormat="1" applyFont="1"/>
    <xf numFmtId="174" fontId="1" fillId="0" borderId="0" xfId="4" applyNumberFormat="1" applyFont="1"/>
    <xf numFmtId="0" fontId="19" fillId="0" borderId="0" xfId="4" applyFont="1" applyAlignment="1">
      <alignment horizontal="center"/>
    </xf>
  </cellXfs>
  <cellStyles count="5">
    <cellStyle name="Hyperlink" xfId="1" builtinId="8"/>
    <cellStyle name="Normal" xfId="0" builtinId="0"/>
    <cellStyle name="Normal 2" xfId="2" xr:uid="{00000000-0005-0000-0000-000002000000}"/>
    <cellStyle name="Normal 2 2" xfId="4" xr:uid="{9DF8FDC9-DDB3-48E5-B17B-7EF7C6647C09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884F-C48E-442D-9BF3-2A7DD5B72B4F}">
  <dimension ref="A1:W40"/>
  <sheetViews>
    <sheetView workbookViewId="0">
      <selection activeCell="N36" sqref="N36"/>
    </sheetView>
  </sheetViews>
  <sheetFormatPr defaultColWidth="11.42578125" defaultRowHeight="12.75"/>
  <cols>
    <col min="1" max="1" width="14.7109375" style="50" bestFit="1" customWidth="1"/>
    <col min="2" max="2" width="6.28515625" style="49" customWidth="1"/>
    <col min="3" max="3" width="6.7109375" style="49" customWidth="1"/>
    <col min="4" max="4" width="6.5703125" style="49" bestFit="1" customWidth="1"/>
    <col min="5" max="5" width="8.5703125" style="49" bestFit="1" customWidth="1"/>
    <col min="6" max="6" width="4.140625" style="50" hidden="1" customWidth="1"/>
    <col min="7" max="7" width="7.7109375" style="49" hidden="1" customWidth="1"/>
    <col min="8" max="8" width="7.5703125" style="49" hidden="1" customWidth="1"/>
    <col min="9" max="9" width="7.140625" style="49" hidden="1" customWidth="1"/>
    <col min="10" max="10" width="6" style="49" hidden="1" customWidth="1"/>
    <col min="11" max="11" width="8.5703125" style="49" hidden="1" customWidth="1"/>
    <col min="12" max="12" width="7.140625" style="49" hidden="1" customWidth="1"/>
    <col min="13" max="13" width="3.28515625" style="49" bestFit="1" customWidth="1"/>
    <col min="14" max="14" width="9.42578125" style="49" customWidth="1"/>
    <col min="15" max="15" width="8.5703125" style="49" hidden="1" customWidth="1"/>
    <col min="16" max="16" width="6.5703125" style="49" hidden="1" customWidth="1"/>
    <col min="17" max="17" width="8.5703125" style="49" hidden="1" customWidth="1"/>
    <col min="18" max="18" width="4" style="49" hidden="1" customWidth="1"/>
    <col min="19" max="19" width="6.28515625" style="49" bestFit="1" customWidth="1"/>
    <col min="20" max="20" width="3" style="49" bestFit="1" customWidth="1"/>
    <col min="21" max="22" width="8.5703125" style="49" bestFit="1" customWidth="1"/>
    <col min="23" max="23" width="3.5703125" style="49" bestFit="1" customWidth="1"/>
    <col min="24" max="16384" width="11.42578125" style="49"/>
  </cols>
  <sheetData>
    <row r="1" spans="1:23">
      <c r="A1" s="76" t="s">
        <v>106</v>
      </c>
      <c r="E1" s="51">
        <v>1000</v>
      </c>
      <c r="N1" s="51">
        <v>3000</v>
      </c>
    </row>
    <row r="2" spans="1:23">
      <c r="A2" s="76" t="s">
        <v>105</v>
      </c>
      <c r="E2" s="51">
        <v>1091.8158062714556</v>
      </c>
      <c r="N2" s="49">
        <v>2975.5249590245057</v>
      </c>
    </row>
    <row r="3" spans="1:23">
      <c r="A3" s="76"/>
    </row>
    <row r="4" spans="1:23">
      <c r="A4" s="76" t="s">
        <v>104</v>
      </c>
      <c r="B4" s="58">
        <f>MOD(DEGREES(ATAN2((N2-N1),(E2-E1))),360)</f>
        <v>104.9260722530252</v>
      </c>
      <c r="C4" s="80" t="s">
        <v>103</v>
      </c>
      <c r="D4" s="79">
        <f>INT(B4)</f>
        <v>104</v>
      </c>
      <c r="E4" s="66"/>
      <c r="F4" s="66"/>
      <c r="M4" s="78">
        <f>INT(B4*60-D4*60)</f>
        <v>55</v>
      </c>
      <c r="S4" s="77">
        <f>(B4-D4)*3600-M4*60</f>
        <v>33.860110890708711</v>
      </c>
    </row>
    <row r="5" spans="1:23">
      <c r="A5" s="76" t="s">
        <v>102</v>
      </c>
      <c r="B5" s="58"/>
      <c r="C5" s="49">
        <f>SQRT((E2-E1)^2+(N2-N1)^2)</f>
        <v>95.0219443709167</v>
      </c>
    </row>
    <row r="6" spans="1:23">
      <c r="A6" s="76"/>
      <c r="B6" s="58"/>
    </row>
    <row r="7" spans="1:23">
      <c r="A7" s="76" t="s">
        <v>101</v>
      </c>
      <c r="B7" s="58">
        <f>D7+M7/60+S7/3600</f>
        <v>104.9260722530252</v>
      </c>
      <c r="C7" s="80" t="s">
        <v>100</v>
      </c>
      <c r="D7" s="79">
        <f>D4</f>
        <v>104</v>
      </c>
      <c r="M7" s="78">
        <f>M4</f>
        <v>55</v>
      </c>
      <c r="S7" s="77">
        <f>S4</f>
        <v>33.860110890708711</v>
      </c>
      <c r="W7" s="54"/>
    </row>
    <row r="8" spans="1:23">
      <c r="A8" s="76"/>
      <c r="B8" s="58"/>
    </row>
    <row r="9" spans="1:23">
      <c r="B9" s="58"/>
    </row>
    <row r="10" spans="1:23">
      <c r="A10" s="76"/>
      <c r="B10" s="58"/>
    </row>
    <row r="11" spans="1:23">
      <c r="A11" s="76"/>
      <c r="B11" s="58"/>
    </row>
    <row r="12" spans="1:23">
      <c r="A12" s="76" t="s">
        <v>99</v>
      </c>
      <c r="B12" s="58">
        <f>B7</f>
        <v>104.9260722530252</v>
      </c>
      <c r="D12" s="51">
        <f>C5</f>
        <v>95.0219443709167</v>
      </c>
      <c r="E12" s="51">
        <f>E1+D12*SIN(RADIANS(B12))</f>
        <v>1091.8158062714556</v>
      </c>
      <c r="N12" s="49">
        <f>N1+D12*COS(RADIANS(B12))</f>
        <v>2975.5249590245057</v>
      </c>
    </row>
    <row r="13" spans="1:23">
      <c r="A13" s="75"/>
    </row>
    <row r="14" spans="1:23">
      <c r="A14" s="75"/>
    </row>
    <row r="15" spans="1:23">
      <c r="A15" s="75" t="s">
        <v>98</v>
      </c>
    </row>
    <row r="16" spans="1:23">
      <c r="A16" s="75"/>
    </row>
    <row r="17" spans="1:22">
      <c r="A17" s="75"/>
    </row>
    <row r="18" spans="1:22"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</row>
    <row r="19" spans="1:22" s="68" customFormat="1">
      <c r="A19" s="71"/>
      <c r="B19" s="49"/>
      <c r="C19" s="71"/>
      <c r="F19" s="71"/>
      <c r="H19" s="71"/>
      <c r="I19" s="71"/>
      <c r="J19" s="71"/>
      <c r="K19" s="71"/>
      <c r="L19" s="71"/>
      <c r="M19" s="71"/>
      <c r="O19" s="71"/>
      <c r="P19" s="71"/>
      <c r="Q19" s="71"/>
      <c r="R19" s="73"/>
      <c r="S19" s="71"/>
      <c r="T19" s="71"/>
      <c r="U19" s="71"/>
      <c r="V19" s="71"/>
    </row>
    <row r="20" spans="1:22" s="68" customFormat="1">
      <c r="A20" s="71"/>
      <c r="B20" s="71"/>
      <c r="C20" s="7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2"/>
      <c r="T20" s="71"/>
      <c r="U20" s="71"/>
      <c r="V20" s="71"/>
    </row>
    <row r="21" spans="1:22" s="68" customFormat="1">
      <c r="A21" s="50"/>
      <c r="F21" s="71"/>
      <c r="K21" s="51"/>
      <c r="L21" s="49"/>
      <c r="M21" s="49"/>
      <c r="N21" s="51"/>
      <c r="O21" s="49"/>
      <c r="P21" s="49"/>
      <c r="R21" s="71"/>
      <c r="S21" s="71"/>
      <c r="T21" s="71"/>
    </row>
    <row r="22" spans="1:22" s="68" customFormat="1">
      <c r="A22" s="49"/>
      <c r="D22" s="60"/>
      <c r="E22" s="70"/>
      <c r="F22" s="69"/>
      <c r="G22" s="63"/>
      <c r="K22" s="57"/>
      <c r="N22" s="57"/>
      <c r="O22" s="49"/>
      <c r="P22" s="49"/>
    </row>
    <row r="23" spans="1:22">
      <c r="C23" s="66"/>
      <c r="D23" s="66"/>
      <c r="E23" s="63"/>
      <c r="F23" s="62"/>
      <c r="G23" s="63"/>
      <c r="H23" s="51"/>
      <c r="I23" s="51"/>
      <c r="J23" s="51"/>
      <c r="U23" s="51"/>
      <c r="V23" s="51"/>
    </row>
    <row r="24" spans="1:22">
      <c r="C24" s="66"/>
      <c r="D24" s="67"/>
      <c r="E24" s="63"/>
      <c r="F24" s="62"/>
      <c r="G24" s="63"/>
      <c r="H24" s="51"/>
      <c r="I24" s="51"/>
      <c r="J24" s="51"/>
      <c r="K24" s="51"/>
      <c r="L24" s="51"/>
      <c r="M24" s="51"/>
      <c r="N24" s="51"/>
      <c r="O24" s="59"/>
      <c r="P24" s="51"/>
      <c r="Q24" s="59"/>
      <c r="R24" s="55"/>
      <c r="S24" s="66"/>
      <c r="T24" s="66"/>
    </row>
    <row r="25" spans="1:22">
      <c r="C25" s="66"/>
      <c r="D25" s="66"/>
      <c r="E25" s="63"/>
      <c r="F25" s="62"/>
      <c r="G25" s="63"/>
      <c r="H25" s="51"/>
      <c r="I25" s="51"/>
      <c r="J25" s="51"/>
      <c r="K25" s="51"/>
      <c r="L25" s="51"/>
      <c r="M25" s="51"/>
      <c r="N25" s="51"/>
      <c r="S25" s="66"/>
      <c r="T25" s="66"/>
      <c r="U25" s="51"/>
      <c r="V25" s="51"/>
    </row>
    <row r="26" spans="1:22">
      <c r="C26" s="66"/>
      <c r="D26" s="67"/>
      <c r="E26" s="63"/>
      <c r="F26" s="62"/>
      <c r="G26" s="63"/>
      <c r="H26" s="51"/>
      <c r="I26" s="51"/>
      <c r="J26" s="51"/>
      <c r="K26" s="51"/>
      <c r="L26" s="51"/>
      <c r="M26" s="51"/>
      <c r="N26" s="51"/>
      <c r="O26" s="59"/>
      <c r="P26" s="51"/>
      <c r="Q26" s="59"/>
      <c r="R26" s="55"/>
      <c r="S26" s="66"/>
      <c r="T26" s="66"/>
    </row>
    <row r="27" spans="1:22">
      <c r="C27" s="66"/>
      <c r="D27" s="66"/>
      <c r="E27" s="63"/>
      <c r="F27" s="62"/>
      <c r="G27" s="63"/>
      <c r="H27" s="51"/>
      <c r="I27" s="51"/>
      <c r="J27" s="51"/>
      <c r="K27" s="51"/>
      <c r="L27" s="51"/>
      <c r="M27" s="51"/>
      <c r="N27" s="51"/>
      <c r="S27" s="66"/>
      <c r="T27" s="66"/>
      <c r="U27" s="51"/>
      <c r="V27" s="51"/>
    </row>
    <row r="28" spans="1:22">
      <c r="C28" s="66"/>
      <c r="D28" s="67"/>
      <c r="E28" s="63"/>
      <c r="F28" s="62"/>
      <c r="G28" s="63"/>
      <c r="H28" s="51"/>
      <c r="I28" s="51"/>
      <c r="J28" s="51"/>
      <c r="K28" s="51"/>
      <c r="L28" s="51"/>
      <c r="M28" s="51"/>
      <c r="N28" s="51"/>
      <c r="O28" s="59"/>
      <c r="P28" s="51"/>
      <c r="Q28" s="59"/>
      <c r="R28" s="55"/>
      <c r="S28" s="66"/>
      <c r="T28" s="66"/>
    </row>
    <row r="29" spans="1:22">
      <c r="C29" s="66"/>
      <c r="D29" s="66"/>
      <c r="E29" s="63"/>
      <c r="F29" s="62"/>
      <c r="G29" s="63"/>
      <c r="H29" s="51"/>
      <c r="I29" s="51"/>
      <c r="J29" s="51"/>
      <c r="K29" s="51"/>
      <c r="L29" s="51"/>
      <c r="M29" s="51"/>
      <c r="N29" s="51"/>
      <c r="S29" s="66"/>
      <c r="T29" s="66"/>
      <c r="U29" s="51"/>
      <c r="V29" s="51"/>
    </row>
    <row r="30" spans="1:22">
      <c r="D30" s="60"/>
      <c r="E30" s="63"/>
      <c r="F30" s="62"/>
      <c r="G30" s="63"/>
      <c r="H30" s="51"/>
      <c r="I30" s="51"/>
      <c r="J30" s="51"/>
      <c r="K30" s="51"/>
      <c r="L30" s="51"/>
      <c r="M30" s="51"/>
      <c r="N30" s="51"/>
      <c r="O30" s="59"/>
      <c r="P30" s="51"/>
      <c r="Q30" s="59"/>
      <c r="R30" s="55"/>
      <c r="S30" s="66"/>
      <c r="T30" s="66"/>
    </row>
    <row r="31" spans="1:22">
      <c r="E31" s="65"/>
      <c r="F31" s="62"/>
      <c r="G31" s="63"/>
      <c r="J31" s="51"/>
      <c r="K31" s="51"/>
      <c r="M31" s="51"/>
      <c r="N31" s="51"/>
      <c r="U31" s="51"/>
      <c r="V31" s="51"/>
    </row>
    <row r="32" spans="1:22">
      <c r="A32" s="64"/>
      <c r="D32" s="60"/>
      <c r="E32" s="63"/>
      <c r="F32" s="62"/>
      <c r="G32" s="63"/>
      <c r="H32" s="51"/>
      <c r="I32" s="51"/>
      <c r="J32" s="51"/>
      <c r="L32" s="51"/>
      <c r="M32" s="51"/>
    </row>
    <row r="33" spans="1:15">
      <c r="D33" s="60"/>
      <c r="E33" s="59"/>
      <c r="F33" s="62"/>
      <c r="G33" s="61"/>
      <c r="H33" s="51"/>
      <c r="I33" s="51"/>
      <c r="J33" s="51"/>
      <c r="L33" s="51"/>
      <c r="M33" s="51"/>
      <c r="N33" s="60"/>
      <c r="O33" s="59"/>
    </row>
    <row r="34" spans="1:15">
      <c r="H34" s="58"/>
      <c r="I34" s="51"/>
      <c r="J34" s="51"/>
      <c r="K34" s="51"/>
      <c r="L34" s="51"/>
      <c r="M34" s="51"/>
      <c r="N34" s="51"/>
    </row>
    <row r="35" spans="1:15">
      <c r="H35" s="51"/>
      <c r="I35" s="51"/>
      <c r="J35" s="51"/>
      <c r="K35" s="51"/>
      <c r="L35" s="51"/>
      <c r="M35" s="51"/>
      <c r="N35" s="51"/>
    </row>
    <row r="36" spans="1:15">
      <c r="E36" s="54"/>
      <c r="H36" s="57"/>
      <c r="I36" s="57"/>
      <c r="J36" s="53"/>
      <c r="K36" s="51"/>
      <c r="L36" s="51"/>
      <c r="M36" s="56"/>
      <c r="N36" s="55"/>
    </row>
    <row r="37" spans="1:15">
      <c r="A37" s="52"/>
      <c r="E37" s="54"/>
      <c r="H37" s="51"/>
      <c r="I37" s="51"/>
      <c r="L37" s="51"/>
      <c r="M37" s="51"/>
      <c r="N37" s="53"/>
    </row>
    <row r="38" spans="1:15">
      <c r="A38" s="52"/>
      <c r="B38" s="55"/>
      <c r="D38" s="55"/>
      <c r="E38" s="54"/>
      <c r="H38" s="51"/>
      <c r="I38" s="51"/>
      <c r="J38" s="51"/>
      <c r="K38" s="51"/>
      <c r="L38" s="51"/>
      <c r="M38" s="51"/>
      <c r="N38" s="53"/>
    </row>
    <row r="39" spans="1:15">
      <c r="A39" s="52"/>
      <c r="H39" s="51"/>
      <c r="I39" s="51"/>
      <c r="J39" s="51"/>
      <c r="K39" s="51"/>
      <c r="L39" s="51"/>
      <c r="M39" s="51"/>
      <c r="N39" s="51"/>
    </row>
    <row r="40" spans="1:15">
      <c r="A40" s="49"/>
      <c r="F40" s="49"/>
    </row>
  </sheetData>
  <mergeCells count="3">
    <mergeCell ref="I18:N18"/>
    <mergeCell ref="O18:P18"/>
    <mergeCell ref="Q18:V18"/>
  </mergeCells>
  <printOptions gridLines="1" gridLinesSet="0"/>
  <pageMargins left="0.25" right="0.25" top="0.78740157480314998" bottom="0.59055118110236204" header="0.511811023622047" footer="0.511811023622047"/>
  <pageSetup paperSize="9" orientation="landscape" horizontalDpi="4294967292" verticalDpi="4294967292" r:id="rId1"/>
  <headerFooter alignWithMargins="0">
    <oddHeader>&amp;C&amp;F</oddHeader>
    <oddFooter>Prepared by Dr Bruce Harvey 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zoomScaleNormal="100" workbookViewId="0">
      <selection activeCell="G34" sqref="G34"/>
    </sheetView>
  </sheetViews>
  <sheetFormatPr defaultRowHeight="15"/>
  <cols>
    <col min="1" max="1" width="18.7109375" customWidth="1"/>
    <col min="2" max="2" width="12" customWidth="1"/>
    <col min="3" max="6" width="9.140625" customWidth="1"/>
    <col min="7" max="7" width="12" customWidth="1"/>
    <col min="8" max="12" width="9.140625" customWidth="1"/>
  </cols>
  <sheetData>
    <row r="1" spans="1:12">
      <c r="A1" s="9" t="s">
        <v>59</v>
      </c>
    </row>
    <row r="2" spans="1:12">
      <c r="A2" s="39" t="s">
        <v>61</v>
      </c>
      <c r="B2" s="7" t="s">
        <v>35</v>
      </c>
      <c r="C2" s="7" t="s">
        <v>21</v>
      </c>
      <c r="E2" s="39" t="s">
        <v>61</v>
      </c>
      <c r="F2" s="7" t="s">
        <v>35</v>
      </c>
      <c r="G2" s="7" t="s">
        <v>21</v>
      </c>
    </row>
    <row r="3" spans="1:12">
      <c r="A3">
        <v>88</v>
      </c>
      <c r="B3">
        <v>46</v>
      </c>
      <c r="C3">
        <v>25.6</v>
      </c>
      <c r="E3">
        <v>92</v>
      </c>
      <c r="F3">
        <v>59</v>
      </c>
      <c r="G3">
        <v>58.7</v>
      </c>
    </row>
    <row r="4" spans="1:12">
      <c r="A4">
        <v>88</v>
      </c>
      <c r="B4">
        <v>46</v>
      </c>
      <c r="C4">
        <v>24.3</v>
      </c>
      <c r="E4">
        <v>92</v>
      </c>
      <c r="F4">
        <v>59</v>
      </c>
      <c r="G4">
        <v>57.6</v>
      </c>
    </row>
    <row r="5" spans="1:12">
      <c r="A5">
        <v>88</v>
      </c>
      <c r="B5">
        <v>46</v>
      </c>
      <c r="C5">
        <v>25.2</v>
      </c>
      <c r="E5">
        <v>92</v>
      </c>
      <c r="F5">
        <v>59</v>
      </c>
      <c r="G5">
        <v>59.1</v>
      </c>
    </row>
    <row r="6" spans="1:12">
      <c r="A6">
        <v>88</v>
      </c>
      <c r="B6">
        <v>46</v>
      </c>
      <c r="C6">
        <v>25.4</v>
      </c>
      <c r="E6">
        <v>92</v>
      </c>
      <c r="F6">
        <v>59</v>
      </c>
      <c r="G6">
        <v>58.9</v>
      </c>
    </row>
    <row r="7" spans="1:12">
      <c r="A7">
        <v>88</v>
      </c>
      <c r="B7">
        <v>46</v>
      </c>
      <c r="C7">
        <v>26.3</v>
      </c>
      <c r="E7">
        <v>92</v>
      </c>
      <c r="F7">
        <v>59</v>
      </c>
      <c r="G7">
        <v>59.2</v>
      </c>
    </row>
    <row r="8" spans="1:12">
      <c r="A8">
        <v>88</v>
      </c>
      <c r="B8">
        <v>46</v>
      </c>
      <c r="C8">
        <v>26.5</v>
      </c>
      <c r="E8">
        <v>92</v>
      </c>
      <c r="F8">
        <v>59</v>
      </c>
      <c r="G8">
        <v>59.7</v>
      </c>
    </row>
    <row r="9" spans="1:12">
      <c r="A9">
        <v>88</v>
      </c>
      <c r="B9">
        <v>46</v>
      </c>
      <c r="C9">
        <v>27.1</v>
      </c>
      <c r="E9">
        <v>92</v>
      </c>
      <c r="F9">
        <v>0</v>
      </c>
      <c r="G9">
        <v>0.3</v>
      </c>
    </row>
    <row r="10" spans="1:12">
      <c r="A10">
        <v>88</v>
      </c>
      <c r="B10">
        <v>46</v>
      </c>
      <c r="C10">
        <v>25.5</v>
      </c>
      <c r="E10">
        <v>92</v>
      </c>
      <c r="F10">
        <v>0</v>
      </c>
      <c r="G10">
        <v>0.2</v>
      </c>
    </row>
    <row r="11" spans="1:12">
      <c r="A11">
        <v>88</v>
      </c>
      <c r="B11">
        <v>46</v>
      </c>
      <c r="C11">
        <v>27</v>
      </c>
      <c r="E11">
        <v>92</v>
      </c>
      <c r="F11">
        <v>0</v>
      </c>
      <c r="G11">
        <v>0.5</v>
      </c>
    </row>
    <row r="12" spans="1:12">
      <c r="G12" s="2"/>
    </row>
    <row r="13" spans="1:12">
      <c r="A13" s="9" t="s">
        <v>3</v>
      </c>
    </row>
    <row r="14" spans="1:12">
      <c r="A14" s="7" t="s">
        <v>4</v>
      </c>
      <c r="B14" s="1">
        <v>9546379.2180000003</v>
      </c>
      <c r="G14" s="3"/>
      <c r="H14" s="3"/>
      <c r="I14" s="3"/>
      <c r="J14" s="3"/>
      <c r="K14" s="3"/>
      <c r="L14" s="3"/>
    </row>
    <row r="15" spans="1:12">
      <c r="A15" s="7" t="s">
        <v>5</v>
      </c>
      <c r="B15" s="1">
        <v>-14502.736000000001</v>
      </c>
      <c r="E15" s="48"/>
      <c r="F15" s="48"/>
      <c r="G15" s="48"/>
    </row>
    <row r="16" spans="1:12">
      <c r="A16" s="7" t="s">
        <v>6</v>
      </c>
      <c r="B16" s="1">
        <v>905684.84199999995</v>
      </c>
    </row>
    <row r="17" spans="1:7">
      <c r="B17" s="3"/>
      <c r="C17" s="3"/>
    </row>
    <row r="18" spans="1:7">
      <c r="A18" s="9" t="s">
        <v>62</v>
      </c>
    </row>
    <row r="19" spans="1:7">
      <c r="A19">
        <v>37</v>
      </c>
      <c r="B19" s="40">
        <v>16</v>
      </c>
      <c r="C19">
        <v>20</v>
      </c>
      <c r="E19">
        <v>217</v>
      </c>
      <c r="F19">
        <v>15</v>
      </c>
      <c r="G19">
        <v>50</v>
      </c>
    </row>
    <row r="20" spans="1:7">
      <c r="A20" s="9"/>
    </row>
    <row r="21" spans="1:7">
      <c r="A21" s="9" t="s">
        <v>63</v>
      </c>
      <c r="B21">
        <v>0.5234567</v>
      </c>
    </row>
    <row r="22" spans="1:7">
      <c r="A22" s="9"/>
    </row>
    <row r="23" spans="1:7">
      <c r="C23" s="7"/>
      <c r="F23" s="7"/>
    </row>
    <row r="24" spans="1:7">
      <c r="A24" s="35" t="s">
        <v>44</v>
      </c>
      <c r="D24" s="7"/>
    </row>
    <row r="25" spans="1:7">
      <c r="B25" t="s">
        <v>45</v>
      </c>
      <c r="D25" s="7"/>
    </row>
    <row r="26" spans="1:7">
      <c r="B26" t="s">
        <v>46</v>
      </c>
      <c r="D26" s="7"/>
    </row>
    <row r="27" spans="1:7">
      <c r="B27" t="s">
        <v>47</v>
      </c>
      <c r="D27" s="7"/>
    </row>
    <row r="28" spans="1:7">
      <c r="D28" s="7"/>
    </row>
    <row r="29" spans="1:7" ht="15.75">
      <c r="A29" s="35" t="s">
        <v>42</v>
      </c>
      <c r="E29" s="1"/>
      <c r="F29" s="8"/>
      <c r="G29" s="8"/>
    </row>
    <row r="30" spans="1:7">
      <c r="A30" s="35"/>
      <c r="B30" t="s">
        <v>43</v>
      </c>
      <c r="E30" s="1"/>
      <c r="F30" s="8"/>
      <c r="G30" s="8"/>
    </row>
    <row r="31" spans="1:7" ht="15.75">
      <c r="A31" s="9"/>
      <c r="B31" s="36" t="s">
        <v>40</v>
      </c>
    </row>
    <row r="32" spans="1:7" ht="15.75">
      <c r="B32" s="36" t="s">
        <v>41</v>
      </c>
    </row>
    <row r="34" spans="1:8">
      <c r="F34" s="33"/>
      <c r="G34" s="33"/>
      <c r="H34" s="34"/>
    </row>
    <row r="36" spans="1:8">
      <c r="A36" s="9"/>
    </row>
    <row r="37" spans="1:8">
      <c r="D37" s="7"/>
    </row>
    <row r="38" spans="1:8">
      <c r="G38" s="7"/>
    </row>
    <row r="43" spans="1:8">
      <c r="A43" s="9"/>
      <c r="F43" s="4"/>
    </row>
    <row r="44" spans="1:8">
      <c r="E44" s="47"/>
      <c r="F44" s="47"/>
      <c r="G44" s="5"/>
    </row>
    <row r="45" spans="1:8">
      <c r="F45" s="5"/>
      <c r="G45" s="5"/>
    </row>
    <row r="50" spans="1:3">
      <c r="A50" s="9"/>
    </row>
    <row r="52" spans="1:3">
      <c r="C52" s="6"/>
    </row>
  </sheetData>
  <mergeCells count="2">
    <mergeCell ref="E44:F44"/>
    <mergeCell ref="E15:G15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B20" sqref="B20"/>
    </sheetView>
  </sheetViews>
  <sheetFormatPr defaultRowHeight="15"/>
  <sheetData>
    <row r="1" spans="1:4">
      <c r="A1" t="s">
        <v>60</v>
      </c>
    </row>
    <row r="2" spans="1:4">
      <c r="A2" s="35" t="s">
        <v>64</v>
      </c>
    </row>
    <row r="3" spans="1:4">
      <c r="A3" s="36" t="s">
        <v>39</v>
      </c>
    </row>
    <row r="4" spans="1:4">
      <c r="A4" s="36" t="s">
        <v>66</v>
      </c>
      <c r="B4">
        <v>483.06</v>
      </c>
    </row>
    <row r="5" spans="1:4">
      <c r="A5" s="37" t="s">
        <v>67</v>
      </c>
      <c r="B5">
        <v>52</v>
      </c>
      <c r="C5">
        <v>41</v>
      </c>
      <c r="D5">
        <v>24</v>
      </c>
    </row>
    <row r="6" spans="1:4">
      <c r="A6" s="37" t="s">
        <v>68</v>
      </c>
      <c r="B6">
        <v>34</v>
      </c>
      <c r="C6">
        <v>19</v>
      </c>
      <c r="D6">
        <v>27</v>
      </c>
    </row>
    <row r="7" spans="1:4">
      <c r="A7" s="38" t="s">
        <v>69</v>
      </c>
      <c r="B7">
        <v>42</v>
      </c>
      <c r="C7">
        <v>18</v>
      </c>
      <c r="D7">
        <v>42</v>
      </c>
    </row>
    <row r="8" spans="1:4">
      <c r="A8" s="37" t="s">
        <v>70</v>
      </c>
      <c r="B8">
        <v>41</v>
      </c>
      <c r="C8">
        <v>42</v>
      </c>
      <c r="D8">
        <v>47</v>
      </c>
    </row>
    <row r="9" spans="1:4">
      <c r="A9" s="37"/>
    </row>
    <row r="10" spans="1:4">
      <c r="A10" s="37"/>
    </row>
    <row r="11" spans="1:4">
      <c r="A11" s="37"/>
    </row>
    <row r="12" spans="1:4">
      <c r="A12" s="37"/>
    </row>
    <row r="13" spans="1:4">
      <c r="A13" s="37"/>
    </row>
    <row r="14" spans="1:4">
      <c r="A14" s="35" t="s">
        <v>65</v>
      </c>
    </row>
    <row r="15" spans="1:4">
      <c r="A15" s="36" t="s">
        <v>39</v>
      </c>
    </row>
    <row r="16" spans="1:4">
      <c r="A16" s="36" t="s">
        <v>71</v>
      </c>
      <c r="B16" s="41">
        <v>438.5</v>
      </c>
    </row>
    <row r="17" spans="1:4">
      <c r="A17" s="37" t="s">
        <v>67</v>
      </c>
      <c r="B17">
        <v>35</v>
      </c>
      <c r="C17" s="42">
        <v>4</v>
      </c>
      <c r="D17">
        <v>36</v>
      </c>
    </row>
    <row r="18" spans="1:4">
      <c r="A18" s="37" t="s">
        <v>72</v>
      </c>
      <c r="B18">
        <v>27</v>
      </c>
      <c r="C18">
        <v>14</v>
      </c>
      <c r="D18" s="42">
        <v>2</v>
      </c>
    </row>
    <row r="19" spans="1:4">
      <c r="A19" t="s">
        <v>73</v>
      </c>
      <c r="B19">
        <v>37</v>
      </c>
      <c r="C19">
        <v>56</v>
      </c>
      <c r="D19">
        <v>44</v>
      </c>
    </row>
    <row r="20" spans="1:4">
      <c r="A20" s="37" t="s">
        <v>70</v>
      </c>
      <c r="B20">
        <v>41</v>
      </c>
      <c r="C20">
        <v>49</v>
      </c>
      <c r="D20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"/>
  <sheetViews>
    <sheetView workbookViewId="0">
      <selection activeCell="D17" sqref="D17"/>
    </sheetView>
  </sheetViews>
  <sheetFormatPr defaultRowHeight="15"/>
  <sheetData>
    <row r="1" spans="1:3">
      <c r="A1" t="s">
        <v>7</v>
      </c>
    </row>
    <row r="3" spans="1:3">
      <c r="A3" t="s">
        <v>8</v>
      </c>
      <c r="B3">
        <v>2614.1619999999998</v>
      </c>
      <c r="C3">
        <v>1086.2159999999999</v>
      </c>
    </row>
    <row r="4" spans="1:3">
      <c r="A4" t="s">
        <v>9</v>
      </c>
      <c r="B4">
        <v>1932.7829999999999</v>
      </c>
      <c r="C4">
        <v>1399.5540000000001</v>
      </c>
    </row>
    <row r="5" spans="1:3">
      <c r="A5" t="s">
        <v>10</v>
      </c>
      <c r="B5">
        <v>2174.3679999999999</v>
      </c>
      <c r="C5">
        <v>1206.173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5D556-F10E-4DA4-AE63-24E5D506CFE3}">
  <dimension ref="A1:N31"/>
  <sheetViews>
    <sheetView workbookViewId="0">
      <selection activeCell="I30" sqref="I30"/>
    </sheetView>
  </sheetViews>
  <sheetFormatPr defaultRowHeight="15"/>
  <cols>
    <col min="1" max="1" width="18.85546875" bestFit="1" customWidth="1"/>
    <col min="2" max="2" width="11.28515625" bestFit="1" customWidth="1"/>
    <col min="3" max="3" width="12.85546875" bestFit="1" customWidth="1"/>
    <col min="4" max="4" width="10" bestFit="1" customWidth="1"/>
  </cols>
  <sheetData>
    <row r="1" spans="1:14">
      <c r="A1" s="9" t="s">
        <v>74</v>
      </c>
    </row>
    <row r="2" spans="1:14">
      <c r="A2" t="s">
        <v>75</v>
      </c>
      <c r="B2">
        <v>318</v>
      </c>
      <c r="C2">
        <v>16</v>
      </c>
    </row>
    <row r="3" spans="1:14">
      <c r="A3" t="s">
        <v>76</v>
      </c>
      <c r="B3">
        <v>331</v>
      </c>
      <c r="C3">
        <v>14</v>
      </c>
    </row>
    <row r="4" spans="1:14">
      <c r="A4" t="s">
        <v>77</v>
      </c>
      <c r="D4">
        <v>250</v>
      </c>
    </row>
    <row r="5" spans="1:14">
      <c r="A5" t="s">
        <v>78</v>
      </c>
      <c r="E5">
        <v>100</v>
      </c>
      <c r="N5">
        <v>200</v>
      </c>
    </row>
    <row r="7" spans="1:14">
      <c r="A7" s="9" t="s">
        <v>79</v>
      </c>
    </row>
    <row r="8" spans="1:14">
      <c r="A8" s="45" t="s">
        <v>80</v>
      </c>
      <c r="B8">
        <v>15</v>
      </c>
      <c r="C8">
        <v>25</v>
      </c>
      <c r="D8">
        <v>35</v>
      </c>
    </row>
    <row r="9" spans="1:14">
      <c r="A9" s="45" t="s">
        <v>81</v>
      </c>
      <c r="D9">
        <v>123.455</v>
      </c>
    </row>
    <row r="10" spans="1:14">
      <c r="A10" s="45" t="s">
        <v>82</v>
      </c>
      <c r="B10">
        <v>271</v>
      </c>
      <c r="C10">
        <v>17</v>
      </c>
      <c r="D10">
        <v>51</v>
      </c>
    </row>
    <row r="11" spans="1:14">
      <c r="A11" s="45" t="s">
        <v>83</v>
      </c>
      <c r="D11">
        <v>100</v>
      </c>
    </row>
    <row r="14" spans="1:14">
      <c r="A14" s="9" t="s">
        <v>84</v>
      </c>
    </row>
    <row r="15" spans="1:14">
      <c r="A15" s="43" t="s">
        <v>48</v>
      </c>
      <c r="B15" t="s">
        <v>49</v>
      </c>
      <c r="C15" t="s">
        <v>50</v>
      </c>
      <c r="D15" t="s">
        <v>51</v>
      </c>
    </row>
    <row r="16" spans="1:14">
      <c r="A16" t="s">
        <v>52</v>
      </c>
      <c r="B16" s="7">
        <v>52381.72</v>
      </c>
      <c r="C16" s="7">
        <v>12381.91</v>
      </c>
      <c r="D16">
        <v>72.81</v>
      </c>
    </row>
    <row r="17" spans="1:4">
      <c r="A17" t="s">
        <v>53</v>
      </c>
      <c r="B17" s="7">
        <v>52712.11</v>
      </c>
      <c r="C17" s="7">
        <v>12757.55</v>
      </c>
      <c r="D17">
        <v>250.81</v>
      </c>
    </row>
    <row r="19" spans="1:4">
      <c r="A19" s="44" t="s">
        <v>85</v>
      </c>
    </row>
    <row r="20" spans="1:4">
      <c r="A20" s="43" t="s">
        <v>11</v>
      </c>
      <c r="B20" t="s">
        <v>54</v>
      </c>
      <c r="C20" t="s">
        <v>55</v>
      </c>
      <c r="D20" t="s">
        <v>56</v>
      </c>
    </row>
    <row r="21" spans="1:4">
      <c r="A21" s="43" t="s">
        <v>57</v>
      </c>
      <c r="B21">
        <v>100032.751</v>
      </c>
      <c r="C21">
        <v>50076.286</v>
      </c>
      <c r="D21">
        <v>225.97300000000001</v>
      </c>
    </row>
    <row r="22" spans="1:4">
      <c r="A22" s="43" t="s">
        <v>58</v>
      </c>
      <c r="B22">
        <v>100121.864</v>
      </c>
      <c r="C22">
        <v>49939.667000000001</v>
      </c>
      <c r="D22">
        <v>185.40100000000001</v>
      </c>
    </row>
    <row r="25" spans="1:4">
      <c r="A25" s="44" t="s">
        <v>86</v>
      </c>
    </row>
    <row r="26" spans="1:4">
      <c r="A26" t="s">
        <v>8</v>
      </c>
      <c r="B26">
        <v>301.245</v>
      </c>
      <c r="C26">
        <v>299.21499999999997</v>
      </c>
      <c r="D26">
        <v>35.213999999999999</v>
      </c>
    </row>
    <row r="27" spans="1:4">
      <c r="B27">
        <v>1.5649999999999999</v>
      </c>
    </row>
    <row r="28" spans="1:4">
      <c r="B28">
        <v>1.69</v>
      </c>
    </row>
    <row r="29" spans="1:4">
      <c r="B29">
        <v>160</v>
      </c>
      <c r="C29">
        <v>25</v>
      </c>
      <c r="D29">
        <v>20</v>
      </c>
    </row>
    <row r="30" spans="1:4">
      <c r="B30">
        <v>15.162000000000001</v>
      </c>
    </row>
    <row r="31" spans="1:4">
      <c r="B31">
        <v>101</v>
      </c>
      <c r="C31">
        <v>44</v>
      </c>
      <c r="D31">
        <v>30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"/>
  <sheetViews>
    <sheetView workbookViewId="0">
      <selection activeCell="R27" sqref="R27"/>
    </sheetView>
  </sheetViews>
  <sheetFormatPr defaultRowHeight="15"/>
  <cols>
    <col min="12" max="12" width="11.140625" bestFit="1" customWidth="1"/>
  </cols>
  <sheetData>
    <row r="1" spans="1:15">
      <c r="A1" s="9" t="s">
        <v>23</v>
      </c>
    </row>
    <row r="2" spans="1:15" ht="15.75">
      <c r="A2" s="21" t="s">
        <v>24</v>
      </c>
      <c r="B2" s="21" t="s">
        <v>25</v>
      </c>
      <c r="C2" s="22" t="s">
        <v>26</v>
      </c>
      <c r="D2" s="21" t="s">
        <v>27</v>
      </c>
      <c r="E2" s="21" t="s">
        <v>28</v>
      </c>
      <c r="F2" s="21" t="s">
        <v>29</v>
      </c>
      <c r="G2" s="23"/>
      <c r="H2" s="23"/>
      <c r="I2" s="21" t="s">
        <v>24</v>
      </c>
      <c r="J2" s="21" t="s">
        <v>25</v>
      </c>
      <c r="K2" s="22" t="s">
        <v>26</v>
      </c>
      <c r="L2" s="21" t="s">
        <v>30</v>
      </c>
      <c r="M2" s="21" t="s">
        <v>28</v>
      </c>
      <c r="N2" s="24" t="s">
        <v>29</v>
      </c>
      <c r="O2" s="23"/>
    </row>
    <row r="3" spans="1:15" ht="15.75">
      <c r="A3" s="10">
        <v>2.8570000000000002</v>
      </c>
      <c r="B3" s="10"/>
      <c r="C3" s="12"/>
      <c r="D3" s="25"/>
      <c r="E3" s="10">
        <v>45.567999999999998</v>
      </c>
      <c r="F3" s="10" t="s">
        <v>31</v>
      </c>
      <c r="G3" s="23"/>
      <c r="H3" s="23"/>
      <c r="I3" s="10">
        <v>2.8570000000000002</v>
      </c>
      <c r="J3" s="10"/>
      <c r="K3" s="12"/>
      <c r="L3" s="10"/>
      <c r="M3" s="10">
        <v>45.567999999999998</v>
      </c>
      <c r="N3" s="10" t="s">
        <v>31</v>
      </c>
      <c r="O3" s="23"/>
    </row>
    <row r="4" spans="1:15" ht="15.75">
      <c r="A4" s="10">
        <v>0.35599999999999998</v>
      </c>
      <c r="B4" s="10"/>
      <c r="C4" s="12">
        <v>1.988</v>
      </c>
      <c r="D4" s="25"/>
      <c r="E4" s="25"/>
      <c r="F4" s="10" t="s">
        <v>32</v>
      </c>
      <c r="G4" s="23"/>
      <c r="H4" s="23"/>
      <c r="I4" s="10">
        <v>0.35599999999999998</v>
      </c>
      <c r="J4" s="10"/>
      <c r="K4" s="12">
        <v>1.988</v>
      </c>
      <c r="L4" s="26"/>
      <c r="M4" s="25"/>
      <c r="N4" s="10" t="s">
        <v>32</v>
      </c>
      <c r="O4" s="23"/>
    </row>
    <row r="5" spans="1:15" ht="15.75">
      <c r="A5" s="10"/>
      <c r="B5" s="27">
        <v>0.65</v>
      </c>
      <c r="C5" s="12"/>
      <c r="D5" s="26"/>
      <c r="E5" s="25"/>
      <c r="F5" s="10" t="s">
        <v>33</v>
      </c>
      <c r="G5" s="23"/>
      <c r="H5" s="23"/>
      <c r="I5" s="10"/>
      <c r="J5" s="27">
        <v>0.65</v>
      </c>
      <c r="K5" s="12"/>
      <c r="L5" s="26"/>
      <c r="M5" s="25"/>
      <c r="N5" s="10" t="s">
        <v>33</v>
      </c>
      <c r="O5" s="23"/>
    </row>
    <row r="6" spans="1:15" ht="15.75">
      <c r="A6" s="10"/>
      <c r="B6" s="27">
        <v>2.11</v>
      </c>
      <c r="C6" s="12"/>
      <c r="D6" s="26"/>
      <c r="E6" s="25"/>
      <c r="F6" s="10" t="s">
        <v>34</v>
      </c>
      <c r="G6" s="23"/>
      <c r="H6" s="23"/>
      <c r="I6" s="10"/>
      <c r="J6" s="27">
        <v>2.11</v>
      </c>
      <c r="K6" s="12"/>
      <c r="L6" s="26"/>
      <c r="M6" s="25"/>
      <c r="N6" s="10" t="s">
        <v>34</v>
      </c>
      <c r="O6" s="23"/>
    </row>
    <row r="7" spans="1:15" ht="15.75">
      <c r="A7" s="10"/>
      <c r="B7" s="27">
        <v>3.04</v>
      </c>
      <c r="C7" s="12"/>
      <c r="D7" s="26"/>
      <c r="E7" s="25"/>
      <c r="F7" s="10" t="s">
        <v>35</v>
      </c>
      <c r="G7" s="23"/>
      <c r="H7" s="23"/>
      <c r="I7" s="10"/>
      <c r="J7" s="27">
        <v>3.04</v>
      </c>
      <c r="K7" s="12"/>
      <c r="L7" s="26"/>
      <c r="M7" s="25"/>
      <c r="N7" s="10" t="s">
        <v>35</v>
      </c>
      <c r="O7" s="23"/>
    </row>
    <row r="8" spans="1:15" ht="15.75">
      <c r="A8" s="10">
        <v>4.3250000000000002</v>
      </c>
      <c r="B8" s="27"/>
      <c r="C8" s="12">
        <v>3.125</v>
      </c>
      <c r="D8" s="25"/>
      <c r="E8" s="25"/>
      <c r="F8" s="10" t="s">
        <v>36</v>
      </c>
      <c r="G8" s="23"/>
      <c r="H8" s="23"/>
      <c r="I8" s="10">
        <v>4.3250000000000002</v>
      </c>
      <c r="J8" s="27"/>
      <c r="K8" s="12">
        <v>3.125</v>
      </c>
      <c r="L8" s="26"/>
      <c r="M8" s="25"/>
      <c r="N8" s="10" t="s">
        <v>36</v>
      </c>
      <c r="O8" s="23"/>
    </row>
    <row r="9" spans="1:15" ht="15.75">
      <c r="A9" s="10"/>
      <c r="B9" s="27">
        <v>1.85</v>
      </c>
      <c r="C9" s="12"/>
      <c r="D9" s="26"/>
      <c r="E9" s="25"/>
      <c r="F9" s="10" t="s">
        <v>33</v>
      </c>
      <c r="G9" s="23"/>
      <c r="H9" s="23"/>
      <c r="I9" s="10"/>
      <c r="J9" s="27">
        <v>1.85</v>
      </c>
      <c r="K9" s="12"/>
      <c r="L9" s="26"/>
      <c r="M9" s="25"/>
      <c r="N9" s="10" t="s">
        <v>33</v>
      </c>
      <c r="O9" s="23"/>
    </row>
    <row r="10" spans="1:15" ht="15.75">
      <c r="A10" s="10">
        <v>4.0369999999999999</v>
      </c>
      <c r="B10" s="10"/>
      <c r="C10" s="12">
        <v>1.556</v>
      </c>
      <c r="D10" s="25"/>
      <c r="E10" s="25"/>
      <c r="F10" s="10" t="s">
        <v>32</v>
      </c>
      <c r="G10" s="23"/>
      <c r="H10" s="23"/>
      <c r="I10" s="10">
        <v>4.0369999999999999</v>
      </c>
      <c r="J10" s="10"/>
      <c r="K10" s="12">
        <v>1.556</v>
      </c>
      <c r="L10" s="26"/>
      <c r="M10" s="25"/>
      <c r="N10" s="10" t="s">
        <v>32</v>
      </c>
      <c r="O10" s="23"/>
    </row>
    <row r="11" spans="1:15" ht="15.75">
      <c r="A11" s="28"/>
      <c r="B11" s="28"/>
      <c r="C11" s="29">
        <v>4.907</v>
      </c>
      <c r="D11" s="30"/>
      <c r="E11" s="31"/>
      <c r="F11" s="28" t="s">
        <v>37</v>
      </c>
      <c r="G11" s="23"/>
      <c r="H11" s="23"/>
      <c r="I11" s="28"/>
      <c r="J11" s="28"/>
      <c r="K11" s="29">
        <v>4.907</v>
      </c>
      <c r="L11" s="30"/>
      <c r="M11" s="31"/>
      <c r="N11" s="28" t="s">
        <v>37</v>
      </c>
      <c r="O11" s="23"/>
    </row>
    <row r="12" spans="1:15" ht="15.75">
      <c r="A12" s="10"/>
      <c r="B12" s="10"/>
      <c r="C12" s="12"/>
      <c r="D12" s="26"/>
      <c r="E12" s="25"/>
      <c r="F12" s="10"/>
      <c r="G12" s="23"/>
      <c r="H12" s="23"/>
      <c r="I12" s="10"/>
      <c r="J12" s="10"/>
      <c r="K12" s="12"/>
      <c r="L12" s="26"/>
      <c r="M12" s="25"/>
      <c r="N12" s="10"/>
      <c r="O12" s="23"/>
    </row>
    <row r="13" spans="1:15" ht="15.75">
      <c r="A13" s="25"/>
      <c r="B13" s="25"/>
      <c r="C13" s="32"/>
      <c r="D13" s="26"/>
      <c r="E13" s="25"/>
      <c r="F13" s="10"/>
      <c r="G13" s="23"/>
      <c r="H13" s="23"/>
      <c r="I13" s="25"/>
      <c r="J13" s="25"/>
      <c r="K13" s="32"/>
      <c r="L13" s="26"/>
      <c r="M13" s="25"/>
      <c r="N13" s="10"/>
      <c r="O13" s="23"/>
    </row>
    <row r="14" spans="1:15" ht="15.75">
      <c r="A14" s="25"/>
      <c r="B14" s="25"/>
      <c r="C14" s="32"/>
      <c r="D14" s="25"/>
      <c r="E14" s="26"/>
      <c r="F14" s="10"/>
      <c r="G14" s="23"/>
      <c r="H14" s="23"/>
      <c r="I14" s="25"/>
      <c r="J14" s="25"/>
      <c r="K14" s="32"/>
      <c r="L14" s="25"/>
      <c r="M14" s="26"/>
      <c r="N14" s="10"/>
      <c r="O14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2"/>
  <sheetViews>
    <sheetView workbookViewId="0">
      <selection activeCell="I34" sqref="I34"/>
    </sheetView>
  </sheetViews>
  <sheetFormatPr defaultRowHeight="15"/>
  <sheetData>
    <row r="1" spans="1:19">
      <c r="A1" s="9" t="s">
        <v>38</v>
      </c>
    </row>
    <row r="2" spans="1:19" ht="15.75">
      <c r="A2" s="10" t="s">
        <v>11</v>
      </c>
      <c r="B2" s="10"/>
      <c r="C2" s="10" t="s">
        <v>12</v>
      </c>
      <c r="D2" s="10"/>
      <c r="E2" s="10"/>
      <c r="F2" s="10" t="s">
        <v>13</v>
      </c>
      <c r="G2" s="10"/>
      <c r="H2" s="10" t="s">
        <v>14</v>
      </c>
      <c r="I2" s="10"/>
      <c r="J2" s="11" t="s">
        <v>14</v>
      </c>
      <c r="K2" s="12"/>
      <c r="L2" s="10"/>
      <c r="M2" s="10"/>
      <c r="N2" s="11" t="s">
        <v>15</v>
      </c>
      <c r="O2" s="12"/>
      <c r="P2" s="10"/>
      <c r="Q2" s="10"/>
      <c r="R2" s="11" t="s">
        <v>16</v>
      </c>
      <c r="S2" s="10"/>
    </row>
    <row r="3" spans="1:19" ht="15.75">
      <c r="A3" s="10" t="s">
        <v>17</v>
      </c>
      <c r="B3" s="11" t="s">
        <v>1</v>
      </c>
      <c r="C3" s="11" t="s">
        <v>0</v>
      </c>
      <c r="D3" s="13" t="s">
        <v>2</v>
      </c>
      <c r="E3" s="11" t="s">
        <v>1</v>
      </c>
      <c r="F3" s="11" t="s">
        <v>0</v>
      </c>
      <c r="G3" s="13" t="s">
        <v>2</v>
      </c>
      <c r="H3" s="11"/>
      <c r="I3" s="11" t="s">
        <v>1</v>
      </c>
      <c r="J3" s="11" t="s">
        <v>0</v>
      </c>
      <c r="K3" s="13" t="s">
        <v>2</v>
      </c>
      <c r="L3" s="11"/>
      <c r="M3" s="11" t="s">
        <v>1</v>
      </c>
      <c r="N3" s="11" t="s">
        <v>0</v>
      </c>
      <c r="O3" s="13" t="s">
        <v>2</v>
      </c>
      <c r="P3" s="11" t="s">
        <v>18</v>
      </c>
      <c r="Q3" s="11" t="s">
        <v>1</v>
      </c>
      <c r="R3" s="11" t="s">
        <v>0</v>
      </c>
      <c r="S3" s="11" t="s">
        <v>2</v>
      </c>
    </row>
    <row r="4" spans="1:19" ht="15.75">
      <c r="A4" s="10" t="s">
        <v>19</v>
      </c>
      <c r="B4" s="10">
        <v>0</v>
      </c>
      <c r="C4" s="14">
        <v>4</v>
      </c>
      <c r="D4" s="15">
        <v>30</v>
      </c>
      <c r="E4" s="10">
        <v>180</v>
      </c>
      <c r="F4" s="14">
        <v>3</v>
      </c>
      <c r="G4" s="15">
        <v>30</v>
      </c>
      <c r="H4" s="16"/>
      <c r="I4" s="17"/>
      <c r="J4" s="18"/>
      <c r="K4" s="19"/>
      <c r="L4" s="17"/>
      <c r="M4" s="17"/>
      <c r="N4" s="18"/>
      <c r="O4" s="19"/>
      <c r="P4" s="17"/>
      <c r="Q4" s="17"/>
      <c r="R4" s="18"/>
      <c r="S4" s="18"/>
    </row>
    <row r="5" spans="1:19" ht="15.75">
      <c r="A5" s="10" t="s">
        <v>20</v>
      </c>
      <c r="B5" s="10">
        <v>37</v>
      </c>
      <c r="C5" s="14">
        <v>16</v>
      </c>
      <c r="D5" s="15">
        <v>20</v>
      </c>
      <c r="E5" s="10">
        <v>217</v>
      </c>
      <c r="F5" s="14">
        <v>15</v>
      </c>
      <c r="G5" s="15">
        <v>50</v>
      </c>
      <c r="H5" s="16"/>
      <c r="I5" s="17"/>
      <c r="J5" s="18"/>
      <c r="K5" s="19"/>
      <c r="L5" s="20"/>
      <c r="M5" s="17"/>
      <c r="N5" s="18"/>
      <c r="O5" s="19"/>
      <c r="P5" s="20"/>
      <c r="Q5" s="17"/>
      <c r="R5" s="18"/>
      <c r="S5" s="18"/>
    </row>
    <row r="6" spans="1:19" ht="15.75">
      <c r="A6" s="10" t="s">
        <v>21</v>
      </c>
      <c r="B6" s="10">
        <v>193</v>
      </c>
      <c r="C6" s="14">
        <v>42</v>
      </c>
      <c r="D6" s="15">
        <v>30</v>
      </c>
      <c r="E6" s="10">
        <v>13</v>
      </c>
      <c r="F6" s="14">
        <v>42</v>
      </c>
      <c r="G6" s="15">
        <v>20</v>
      </c>
      <c r="H6" s="16"/>
      <c r="I6" s="17"/>
      <c r="J6" s="18"/>
      <c r="K6" s="19"/>
      <c r="L6" s="20"/>
      <c r="M6" s="17"/>
      <c r="N6" s="18"/>
      <c r="O6" s="19"/>
      <c r="P6" s="20"/>
      <c r="Q6" s="17"/>
      <c r="R6" s="18"/>
      <c r="S6" s="18"/>
    </row>
    <row r="7" spans="1:19" ht="15.75">
      <c r="A7" s="10" t="s">
        <v>22</v>
      </c>
      <c r="B7" s="10">
        <v>216</v>
      </c>
      <c r="C7" s="14">
        <v>25</v>
      </c>
      <c r="D7" s="15">
        <v>50</v>
      </c>
      <c r="E7" s="10">
        <v>36</v>
      </c>
      <c r="F7" s="14">
        <v>24</v>
      </c>
      <c r="G7" s="15">
        <v>50</v>
      </c>
      <c r="H7" s="16"/>
      <c r="I7" s="17"/>
      <c r="J7" s="18"/>
      <c r="K7" s="19"/>
      <c r="L7" s="20"/>
      <c r="M7" s="17"/>
      <c r="N7" s="18"/>
      <c r="O7" s="19"/>
      <c r="P7" s="20"/>
      <c r="Q7" s="17"/>
      <c r="R7" s="18"/>
      <c r="S7" s="18"/>
    </row>
    <row r="8" spans="1:19" ht="15.75">
      <c r="A8" s="10"/>
      <c r="B8" s="10"/>
      <c r="C8" s="14"/>
      <c r="D8" s="15"/>
      <c r="E8" s="10"/>
      <c r="F8" s="14"/>
      <c r="G8" s="15"/>
      <c r="H8" s="10"/>
      <c r="I8" s="17"/>
      <c r="J8" s="18"/>
      <c r="K8" s="19"/>
      <c r="L8" s="17"/>
      <c r="M8" s="17"/>
      <c r="N8" s="18"/>
      <c r="O8" s="19"/>
      <c r="P8" s="17"/>
      <c r="Q8" s="17"/>
      <c r="R8" s="17"/>
      <c r="S8" s="17"/>
    </row>
    <row r="9" spans="1:19" ht="15.75">
      <c r="A9" s="10" t="s">
        <v>19</v>
      </c>
      <c r="B9" s="10">
        <v>90</v>
      </c>
      <c r="C9" s="14">
        <v>15</v>
      </c>
      <c r="D9" s="15">
        <v>40</v>
      </c>
      <c r="E9" s="10">
        <v>270</v>
      </c>
      <c r="F9" s="14">
        <v>14</v>
      </c>
      <c r="G9" s="15">
        <v>10</v>
      </c>
      <c r="H9" s="16"/>
      <c r="I9" s="17"/>
      <c r="J9" s="18"/>
      <c r="K9" s="19"/>
      <c r="L9" s="17"/>
      <c r="M9" s="17"/>
      <c r="N9" s="18"/>
      <c r="O9" s="19"/>
      <c r="P9" s="17"/>
      <c r="Q9" s="17"/>
      <c r="R9" s="17"/>
      <c r="S9" s="17"/>
    </row>
    <row r="10" spans="1:19" ht="15.75">
      <c r="A10" s="10" t="s">
        <v>20</v>
      </c>
      <c r="B10" s="10">
        <v>127</v>
      </c>
      <c r="C10" s="14">
        <v>28</v>
      </c>
      <c r="D10" s="15">
        <v>0</v>
      </c>
      <c r="E10" s="10">
        <v>307</v>
      </c>
      <c r="F10" s="14">
        <v>27</v>
      </c>
      <c r="G10" s="15">
        <v>30</v>
      </c>
      <c r="H10" s="16"/>
      <c r="I10" s="17"/>
      <c r="J10" s="18"/>
      <c r="K10" s="19"/>
      <c r="L10" s="20"/>
      <c r="M10" s="17"/>
      <c r="N10" s="18"/>
      <c r="O10" s="19"/>
      <c r="P10" s="17"/>
      <c r="Q10" s="17"/>
      <c r="R10" s="17"/>
      <c r="S10" s="17"/>
    </row>
    <row r="11" spans="1:19" ht="15.75">
      <c r="A11" s="10" t="s">
        <v>21</v>
      </c>
      <c r="B11" s="10">
        <v>283</v>
      </c>
      <c r="C11" s="14">
        <v>53</v>
      </c>
      <c r="D11" s="15">
        <v>0</v>
      </c>
      <c r="E11" s="10">
        <v>103</v>
      </c>
      <c r="F11" s="14">
        <v>52</v>
      </c>
      <c r="G11" s="15">
        <v>0</v>
      </c>
      <c r="H11" s="16"/>
      <c r="I11" s="17"/>
      <c r="J11" s="18"/>
      <c r="K11" s="19"/>
      <c r="L11" s="20"/>
      <c r="M11" s="17"/>
      <c r="N11" s="18"/>
      <c r="O11" s="19"/>
      <c r="P11" s="17"/>
      <c r="Q11" s="17"/>
      <c r="R11" s="17"/>
      <c r="S11" s="17"/>
    </row>
    <row r="12" spans="1:19" ht="15.75">
      <c r="A12" s="10" t="s">
        <v>22</v>
      </c>
      <c r="B12" s="10">
        <v>306</v>
      </c>
      <c r="C12" s="14">
        <v>36</v>
      </c>
      <c r="D12" s="15">
        <v>50</v>
      </c>
      <c r="E12" s="10">
        <v>126</v>
      </c>
      <c r="F12" s="14">
        <v>25</v>
      </c>
      <c r="G12" s="15">
        <v>30</v>
      </c>
      <c r="H12" s="16"/>
      <c r="I12" s="17"/>
      <c r="J12" s="18"/>
      <c r="K12" s="19"/>
      <c r="L12" s="20"/>
      <c r="M12" s="17"/>
      <c r="N12" s="18"/>
      <c r="O12" s="19"/>
      <c r="P12" s="17"/>
      <c r="Q12" s="17"/>
      <c r="R12" s="17"/>
      <c r="S12" s="1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C20C2-0F3D-4A40-A2B7-7DBA971FA8F6}">
  <dimension ref="A1:I15"/>
  <sheetViews>
    <sheetView workbookViewId="0">
      <selection activeCell="N20" sqref="N20"/>
    </sheetView>
  </sheetViews>
  <sheetFormatPr defaultRowHeight="15"/>
  <sheetData>
    <row r="1" spans="1:9">
      <c r="A1" s="9" t="s">
        <v>87</v>
      </c>
    </row>
    <row r="2" spans="1:9">
      <c r="A2" s="36" t="s">
        <v>88</v>
      </c>
      <c r="B2" t="s">
        <v>89</v>
      </c>
      <c r="C2">
        <v>5411111</v>
      </c>
      <c r="D2" t="s">
        <v>90</v>
      </c>
      <c r="E2" t="s">
        <v>91</v>
      </c>
      <c r="F2" t="s">
        <v>92</v>
      </c>
      <c r="G2" t="s">
        <v>89</v>
      </c>
      <c r="H2">
        <v>-5123456</v>
      </c>
      <c r="I2" t="s">
        <v>90</v>
      </c>
    </row>
    <row r="5" spans="1:9">
      <c r="A5" s="9" t="s">
        <v>93</v>
      </c>
      <c r="B5" s="36">
        <v>0.5234567</v>
      </c>
    </row>
    <row r="8" spans="1:9">
      <c r="A8" s="9" t="s">
        <v>94</v>
      </c>
      <c r="B8" s="46" t="s">
        <v>95</v>
      </c>
      <c r="C8" s="46" t="s">
        <v>96</v>
      </c>
      <c r="D8" s="46" t="s">
        <v>97</v>
      </c>
    </row>
    <row r="9" spans="1:9">
      <c r="B9" s="46">
        <v>-34</v>
      </c>
      <c r="C9" s="46">
        <v>47</v>
      </c>
      <c r="D9" s="46">
        <v>33.841500000000003</v>
      </c>
    </row>
    <row r="10" spans="1:9">
      <c r="B10" s="46">
        <v>-34</v>
      </c>
      <c r="C10" s="46">
        <v>47</v>
      </c>
      <c r="D10" s="46">
        <v>33.842500000000001</v>
      </c>
    </row>
    <row r="11" spans="1:9">
      <c r="B11" s="46">
        <v>-34</v>
      </c>
      <c r="C11" s="46">
        <v>47</v>
      </c>
      <c r="D11" s="46">
        <v>33.843299999999999</v>
      </c>
    </row>
    <row r="12" spans="1:9">
      <c r="B12" s="46">
        <v>-34</v>
      </c>
      <c r="C12" s="46">
        <v>47</v>
      </c>
      <c r="D12" s="46">
        <v>33.840499999999999</v>
      </c>
    </row>
    <row r="13" spans="1:9">
      <c r="B13" s="46">
        <v>-34</v>
      </c>
      <c r="C13" s="46">
        <v>47</v>
      </c>
      <c r="D13" s="46">
        <v>33.841200000000001</v>
      </c>
    </row>
    <row r="14" spans="1:9">
      <c r="B14" s="46">
        <v>-34</v>
      </c>
      <c r="C14" s="46">
        <v>47</v>
      </c>
      <c r="D14" s="46">
        <v>33.8429</v>
      </c>
    </row>
    <row r="15" spans="1:9">
      <c r="B15" s="46">
        <v>-34</v>
      </c>
      <c r="C15" s="46">
        <v>47</v>
      </c>
      <c r="D15" s="46">
        <v>33.841500000000003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Basics</vt:lpstr>
      <vt:lpstr>Ch1 Qns 1-7</vt:lpstr>
      <vt:lpstr>Qn 8 A B</vt:lpstr>
      <vt:lpstr>Qn 9</vt:lpstr>
      <vt:lpstr>Qn 10-14</vt:lpstr>
      <vt:lpstr>Qn 15</vt:lpstr>
      <vt:lpstr>Qn 16</vt:lpstr>
      <vt:lpstr>Qn 18+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2023-07-14T00:57:02Z</dcterms:modified>
</cp:coreProperties>
</file>